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omo usar" sheetId="1" state="visible" r:id="rId3"/>
    <sheet name="Fluxo de Caix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<sst xmlns="http://schemas.openxmlformats.org/spreadsheetml/2006/main" count="65" uniqueCount="65">
  <si>
    <t xml:space="preserve">Fluxo de Caixa Mensal: como usar</t>
  </si>
  <si>
    <t xml:space="preserve">Planilha gratuita de Hellyar Vieira, Controladoria e Gestão Financeira</t>
  </si>
  <si>
    <t xml:space="preserve">COMO USAR</t>
  </si>
  <si>
    <t xml:space="preserve">1. Na aba 'Fluxo de Caixa', informe o ano, o saldo inicial de caixa e o caixa mínimo que você quer manter.</t>
  </si>
  <si>
    <t xml:space="preserve">2. Preencha, mês a mês, o que ENTROU e o que SAIU de dinheiro, sempre na data em que o dinheiro entrou ou saiu (regime de caixa).</t>
  </si>
  <si>
    <t xml:space="preserve">3. Ajuste os nomes das linhas para a realidade da sua empresa. Se precisar de mais linhas, insira-as dentro do bloco para que os totais incluam a nova linha.</t>
  </si>
  <si>
    <t xml:space="preserve">4. Acompanhe o saldo final, a folga sobre o caixa mínimo e a situação do caixa. O gráfico mostra a tendência do ano.</t>
  </si>
  <si>
    <t xml:space="preserve">5. Atualize a planilha toda semana: preencha o realizado dos meses que passaram e a previsão dos próximos.</t>
  </si>
  <si>
    <t xml:space="preserve">LEGENDA DAS CORES</t>
  </si>
  <si>
    <t xml:space="preserve">Fundo amarelo e texto azul: valores que você preenche. Na planilha vieram valores de EXEMPLO, apague e digite os seus.</t>
  </si>
  <si>
    <t xml:space="preserve">Fundo branco ou cinza e texto preto: fórmulas. Não precisa mexer, elas se atualizam sozinhas.</t>
  </si>
  <si>
    <t xml:space="preserve">Dica: selecione as células amarelas e pressione Delete para limpar os valores de exemplo.</t>
  </si>
  <si>
    <t xml:space="preserve">BOAS PRÁTICAS</t>
  </si>
  <si>
    <t xml:space="preserve">• Lucro não é caixa: uma venda a prazo aumenta o lucro hoje, mas só entra no caixa quando for paga.</t>
  </si>
  <si>
    <t xml:space="preserve">• Projete pelo menos 3 meses à frente e revise toda semana. Quanto mais cedo você vê o aperto, mais opções tem.</t>
  </si>
  <si>
    <t xml:space="preserve">• Separe o dinheiro da empresa do dinheiro pessoal dos sócios. Sem isso o fluxo de caixa perde o sentido.</t>
  </si>
  <si>
    <t xml:space="preserve">• Use o caixa mínimo como alarme: um valor que cubra, por exemplo, 15 a 30 dias de despesas fixas.</t>
  </si>
  <si>
    <t xml:space="preserve">QUER AJUDA PARA APLICAR NA SUA EMPRESA?</t>
  </si>
  <si>
    <t xml:space="preserve">Faço um diagnóstico gratuito de 30 minutos para entender a sua empresa e indicar por onde começar.</t>
  </si>
  <si>
    <t xml:space="preserve">Agendar pelo WhatsApp</t>
  </si>
  <si>
    <t xml:space="preserve">https://hellyarvieira.com.br</t>
  </si>
  <si>
    <t xml:space="preserve">Modelo educativo e de uso livre. Adapte as linhas à realidade da sua empresa. Não substitui orientação contábil ou jurídica.</t>
  </si>
  <si>
    <t xml:space="preserve">Fluxo de Caixa Mensal</t>
  </si>
  <si>
    <t xml:space="preserve">Planilha gratuita  |  Hellyar Vieira, Controladoria e Gestão Financeira  |  hellyarvieira.com.br</t>
  </si>
  <si>
    <t xml:space="preserve">Valores de EXEMPLO. Substitua os números das células amarelas pelos da sua empresa.</t>
  </si>
  <si>
    <t xml:space="preserve">Ano</t>
  </si>
  <si>
    <t xml:space="preserve">Saldo inicial de caixa (R$)</t>
  </si>
  <si>
    <t xml:space="preserve">Caixa mínimo desejado (R$)</t>
  </si>
  <si>
    <t xml:space="preserve">R$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</si>
  <si>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</si>
  <si>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</si>
  <si>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</si>
  <si>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</si>
  <si>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</si>
  <si>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</si>
  <si>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</si>
  <si>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</si>
  <si>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</si>
  <si>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</si>
  <si>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</si>
  <si>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</si>
  <si>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</t>
  </si>
  <si>
    <t xml:space="preserve">ENTRADAS (recebimentos)</t>
  </si>
  <si>
    <t xml:space="preserve">Vendas à vista</t>
  </si>
  <si>
    <t xml:space="preserve">Recebimentos de vendas a prazo</t>
  </si>
  <si>
    <t xml:space="preserve">Outras receitas</t>
  </si>
  <si>
    <t xml:space="preserve">Aportes e empréstimos recebidos</t>
  </si>
  <si>
    <t xml:space="preserve">Total de entradas</t>
  </si>
  <si>
    <t xml:space="preserve">SAÍDAS (pagamentos)</t>
  </si>
  <si>
    <t xml:space="preserve">Fornecedores e compras</t>
  </si>
  <si>
    <t xml:space="preserve">Folha de pagamento e encargos</t>
  </si>
  <si>
    <t xml:space="preserve">Impostos e taxas</t>
  </si>
  <si>
    <t xml:space="preserve">Aluguel e condomínio</t>
  </si>
  <si>
    <t xml:space="preserve">Marketing e vendas</t>
  </si>
  <si>
    <t xml:space="preserve">Despesas administrativas</t>
  </si>
  <si>
    <t xml:space="preserve">Parcelas de financiamentos</t>
  </si>
  <si>
    <t xml:space="preserve">Outras saídas</t>
  </si>
  <si>
    <t xml:space="preserve">Total de saídas</t>
  </si>
  <si>
    <t xml:space="preserve">Resultado do mês (entradas − saídas)</t>
  </si>
  <si>
    <t xml:space="preserve">Saldo inicial do mês</t>
  </si>
  <si>
    <t xml:space="preserve">Saldo final do mês</t>
  </si>
  <si>
    <t xml:space="preserve">Folga sobre o caixa mínimo</t>
  </si>
  <si>
    <t xml:space="preserve">Situação do caixa</t>
  </si>
  <si>
    <t xml:space="preserve">Cobertura de caixa (meses de saídas)</t>
  </si>
  <si>
    <t xml:space="preserve">Como ler: o saldo final de cada mês vira o saldo inicial do mês seguinte. Se a linha 'Situação do caixa' ficar vermelha ou amarela, é hora de agir antes que o caixa aperte.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</si>
</sst>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&quot;R$ &quot;#,##0;&quot;(R$ &quot;#,##0\);\-"/>
    <numFmt numFmtId="167" formatCode="0.0"/>
    <numFmt numFmtId="168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F3A"/>
      <name val="Arial"/>
      <family val="0"/>
      <charset val="1"/>
    </font>
    <font>
      <sz val="9"/>
      <color rgb="FF5B6678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i val="true"/>
      <sz val="9"/>
      <color rgb="FF8A5A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4F6FA"/>
        <bgColor rgb="FFFFFFFF"/>
      </patternFill>
    </fill>
    <fill>
      <patternFill patternType="solid">
        <fgColor rgb="FFFFF8DC"/>
        <bgColor rgb="FFFFF3CD"/>
      </patternFill>
    </fill>
    <fill>
      <patternFill patternType="solid">
        <fgColor rgb="FFF3E7CC"/>
        <bgColor rgb="FFFFF3CD"/>
      </patternFill>
    </fill>
    <fill>
      <patternFill patternType="solid">
        <fgColor rgb="FF0B1F3A"/>
        <bgColor rgb="FF003300"/>
      </patternFill>
    </fill>
    <fill>
      <patternFill patternType="solid">
        <fgColor rgb="FFE8ECF4"/>
        <bgColor rgb="FFF4F6F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DBE6"/>
      </left>
      <right style="thin">
        <color rgb="FFD5DBE6"/>
      </right>
      <top style="thin">
        <color rgb="FFD5DBE6"/>
      </top>
      <bottom style="thin">
        <color rgb="FFD5DBE6"/>
      </bottom>
      <diagonal/>
    </border>
    <border diagonalUp="false" diagonalDown="false">
      <left/>
      <right/>
      <top style="medium">
        <color rgb="FF0B1F3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9C1C28"/>
      </font>
      <fill>
        <patternFill>
          <bgColor rgb="FFF8D7DA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FF3CD"/>
        </patternFill>
      </fill>
    </dxf>
    <dxf>
      <font>
        <name val="Arial"/>
        <charset val="1"/>
        <family val="0"/>
        <b val="1"/>
        <color rgb="FF1B6B3A"/>
      </font>
      <fill>
        <patternFill>
          <bgColor rgb="FFD9F2E3"/>
        </patternFill>
      </fill>
    </dxf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B6B3A"/>
      <rgbColor rgb="FF000080"/>
      <rgbColor rgb="FF8A5A00"/>
      <rgbColor rgb="FF800080"/>
      <rgbColor rgb="FF008080"/>
      <rgbColor rgb="FFD9D9D9"/>
      <rgbColor rgb="FF878787"/>
      <rgbColor rgb="FF9999FF"/>
      <rgbColor rgb="FF993366"/>
      <rgbColor rgb="FFFFF8DC"/>
      <rgbColor rgb="FFE8ECF4"/>
      <rgbColor rgb="FF660066"/>
      <rgbColor rgb="FFFF8080"/>
      <rgbColor rgb="FF0563C1"/>
      <rgbColor rgb="FFD5DB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A"/>
      <rgbColor rgb="FFD9F2E3"/>
      <rgbColor rgb="FFFFF3CD"/>
      <rgbColor rgb="FFF3E7CC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B6678"/>
      <rgbColor rgb="FFB8904A"/>
      <rgbColor rgb="FF0B1F3A"/>
      <rgbColor rgb="FF339966"/>
      <rgbColor rgb="FF003300"/>
      <rgbColor rgb="FF333300"/>
      <rgbColor rgb="FF9C1C2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Saldo final de caixa por mês (R$)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'Fluxo de Caixa'!A29</c:f>
              <c:strCache>
                <c:ptCount val="1"/>
                <c:pt idx="0">
                  <c:v>Saldo final do mês</c:v>
                </c:pt>
              </c:strCache>
            </c:strRef>
          </c:tx>
          <c:spPr>
            <a:solidFill>
              <a:srgbClr val="b8904a"/>
            </a:solidFill>
            <a:ln w="28080">
              <a:solidFill>
                <a:srgbClr val="b8904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'Fluxo de Caixa'!$B$9:$M$9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'Fluxo de Caixa'!$B$29:$M$29</c:f>
              <c:numCache>
                <c:formatCode>"R$ "#,##0;"(R$ "#,##0\);\-</c:formatCode>
                <c:ptCount val="12"/>
                <c:pt idx="0">
                  <c:v>20700</c:v>
                </c:pt>
                <c:pt idx="1">
                  <c:v>15200</c:v>
                </c:pt>
                <c:pt idx="2">
                  <c:v>13800</c:v>
                </c:pt>
                <c:pt idx="3">
                  <c:v>13500</c:v>
                </c:pt>
                <c:pt idx="4">
                  <c:v>32500</c:v>
                </c:pt>
                <c:pt idx="5">
                  <c:v>36900</c:v>
                </c:pt>
                <c:pt idx="6">
                  <c:v>41100</c:v>
                </c:pt>
                <c:pt idx="7">
                  <c:v>42900</c:v>
                </c:pt>
                <c:pt idx="8">
                  <c:v>47200</c:v>
                </c:pt>
                <c:pt idx="9">
                  <c:v>53800</c:v>
                </c:pt>
                <c:pt idx="10">
                  <c:v>61600</c:v>
                </c:pt>
                <c:pt idx="11">
                  <c:v>73100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4794168"/>
        <c:axId val="82937734"/>
      </c:lineChart>
      <c:catAx>
        <c:axId val="64794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937734"/>
        <c:crosses val="autoZero"/>
        <c:auto val="1"/>
        <c:lblAlgn val="ctr"/>
        <c:lblOffset val="100"/>
        <c:noMultiLvlLbl val="0"/>
      </c:catAx>
      <c:valAx>
        <c:axId val="8293773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79416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35</xdr:row>
      <xdr:rowOff>0</xdr:rowOff>
    </xdr:from>
    <xdr:to>
      <xdr:col>7</xdr:col>
      <xdr:colOff>672840</xdr:colOff>
      <xdr:row>51</xdr:row>
      <xdr:rowOff>11520</xdr:rowOff>
    </xdr:to>
    <xdr:graphicFrame>
      <xdr:nvGraphicFramePr>
        <xdr:cNvPr id="0" name="Chart 1"/>
        <xdr:cNvGraphicFramePr/>
      </xdr:nvGraphicFramePr>
      <xdr:xfrm>
        <a:off x="0" y="6800760"/>
        <a:ext cx="863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a.me/5562991494203?text=Ol&#225;%2C%20Hellyar!%20Baixei%20uma%20planilha%20no%20site%20e%20quero%20agendar%20o%20diagn&#243;stico." TargetMode="External"/><Relationship Id="rId2" Type="http://schemas.openxmlformats.org/officeDocument/2006/relationships/hyperlink" Target="https://hellyarvieira.com.br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8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.75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0" customFormat="false" ht="15.75" hidden="false" customHeight="true" outlineLevel="0" collapsed="false">
      <c r="B10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6" t="s">
        <v>10</v>
      </c>
    </row>
    <row r="15" customFormat="false" ht="15" hidden="false" customHeight="false" outlineLevel="0" collapsed="false">
      <c r="B15" s="6" t="s">
        <v>11</v>
      </c>
    </row>
    <row r="17" customFormat="false" ht="15" hidden="false" customHeight="false" outlineLevel="0" collapsed="false">
      <c r="B17" s="3" t="s">
        <v>12</v>
      </c>
    </row>
    <row r="18" customFormat="false" ht="15.75" hidden="false" customHeight="true" outlineLevel="0" collapsed="false">
      <c r="B18" s="4" t="s">
        <v>13</v>
      </c>
    </row>
    <row r="19" customFormat="false" ht="30" hidden="false" customHeight="true" outlineLevel="0" collapsed="false">
      <c r="B19" s="4" t="s">
        <v>14</v>
      </c>
    </row>
    <row r="20" customFormat="false" ht="15.75" hidden="false" customHeight="true" outlineLevel="0" collapsed="false">
      <c r="B20" s="4" t="s">
        <v>15</v>
      </c>
    </row>
    <row r="21" customFormat="false" ht="15.75" hidden="false" customHeight="true" outlineLevel="0" collapsed="false">
      <c r="B21" s="4" t="s">
        <v>16</v>
      </c>
    </row>
    <row r="23" customFormat="false" ht="15" hidden="false" customHeight="false" outlineLevel="0" collapsed="false">
      <c r="B23" s="7" t="s">
        <v>17</v>
      </c>
    </row>
    <row r="24" customFormat="false" ht="15" hidden="false" customHeight="false" outlineLevel="0" collapsed="false">
      <c r="B24" s="6" t="s">
        <v>18</v>
      </c>
    </row>
    <row r="25" customFormat="false" ht="15" hidden="false" customHeight="false" outlineLevel="0" collapsed="false">
      <c r="B25" s="8" t="s">
        <v>19</v>
      </c>
    </row>
    <row r="26" customFormat="false" ht="15" hidden="false" customHeight="false" outlineLevel="0" collapsed="false">
      <c r="B26" s="8" t="s">
        <v>20</v>
      </c>
    </row>
    <row r="28" customFormat="false" ht="15" hidden="false" customHeight="false" outlineLevel="0" collapsed="false">
      <c r="B28" s="2" t="s">
        <v>21</v>
      </c>
    </row>
  </sheetData>
  <hyperlinks>
    <hyperlink ref="B25" r:id="rId1" display="Agendar pelo WhatsApp"/>
    <hyperlink ref="B26" r:id="rId2" display="https://hellyarvieira.com.b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13" min="2" style="0" width="12.5"/>
    <col collapsed="false" customWidth="true" hidden="false" outlineLevel="0" max="14" min="14" style="0" width="14"/>
  </cols>
  <sheetData>
    <row r="1" customFormat="false" ht="25.5" hidden="false" customHeight="tru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3" customFormat="false" ht="15" hidden="false" customHeight="false" outlineLevel="0" collapsed="false">
      <c r="A3" s="9" t="s">
        <v>24</v>
      </c>
    </row>
    <row r="5" customFormat="false" ht="15" hidden="false" customHeight="false" outlineLevel="0" collapsed="false">
      <c r="A5" s="10" t="s">
        <v>25</v>
      </c>
      <c r="B5" s="11" t="n">
        <v>2026</v>
      </c>
    </row>
    <row r="6" customFormat="false" ht="15" hidden="false" customHeight="false" outlineLevel="0" collapsed="false">
      <c r="A6" s="10" t="s">
        <v>26</v>
      </c>
      <c r="B6" s="12" t="n">
        <v>25000</v>
      </c>
    </row>
    <row r="7" customFormat="false" ht="15" hidden="false" customHeight="false" outlineLevel="0" collapsed="false">
      <c r="A7" s="10" t="s">
        <v>27</v>
      </c>
      <c r="B7" s="12" t="n">
        <v>15000</v>
      </c>
    </row>
    <row r="9" customFormat="false" ht="15" hidden="false" customHeight="false" outlineLevel="0" collapsed="false">
      <c r="A9" s="13" t="s">
        <v>28</v>
      </c>
      <c r="B9" s="14" t="s">
        <v>29</v>
      </c>
      <c r="C9" s="14" t="s">
        <v>30</v>
      </c>
      <c r="D9" s="14" t="s">
        <v>31</v>
      </c>
      <c r="E9" s="14" t="s">
        <v>32</v>
      </c>
      <c r="F9" s="14" t="s">
        <v>33</v>
      </c>
      <c r="G9" s="14" t="s">
        <v>34</v>
      </c>
      <c r="H9" s="14" t="s">
        <v>35</v>
      </c>
      <c r="I9" s="14" t="s">
        <v>36</v>
      </c>
      <c r="J9" s="14" t="s">
        <v>37</v>
      </c>
      <c r="K9" s="14" t="s">
        <v>38</v>
      </c>
      <c r="L9" s="14" t="s">
        <v>39</v>
      </c>
      <c r="M9" s="14" t="s">
        <v>40</v>
      </c>
      <c r="N9" s="15" t="s">
        <v>41</v>
      </c>
    </row>
    <row r="10" customFormat="false" ht="15" hidden="false" customHeight="false" outlineLevel="0" collapsed="false">
      <c r="A10" s="3" t="s">
        <v>42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customFormat="false" ht="15" hidden="false" customHeight="false" outlineLevel="0" collapsed="false">
      <c r="A11" s="6" t="s">
        <v>43</v>
      </c>
      <c r="B11" s="12" t="n">
        <v>44900</v>
      </c>
      <c r="C11" s="12" t="n">
        <v>48200</v>
      </c>
      <c r="D11" s="12" t="n">
        <v>50300</v>
      </c>
      <c r="E11" s="12" t="n">
        <v>47100</v>
      </c>
      <c r="F11" s="12" t="n">
        <v>53500</v>
      </c>
      <c r="G11" s="12" t="n">
        <v>55600</v>
      </c>
      <c r="H11" s="12" t="n">
        <v>52400</v>
      </c>
      <c r="I11" s="12" t="n">
        <v>54600</v>
      </c>
      <c r="J11" s="12" t="n">
        <v>56700</v>
      </c>
      <c r="K11" s="12" t="n">
        <v>58800</v>
      </c>
      <c r="L11" s="12" t="n">
        <v>64200</v>
      </c>
      <c r="M11" s="12" t="n">
        <v>72800</v>
      </c>
      <c r="N11" s="17" t="n">
        <f aca="false">SUM(B11:M11)</f>
        <v>659100</v>
      </c>
    </row>
    <row r="12" customFormat="false" ht="15" hidden="false" customHeight="false" outlineLevel="0" collapsed="false">
      <c r="A12" s="6" t="s">
        <v>44</v>
      </c>
      <c r="B12" s="12" t="n">
        <v>40700</v>
      </c>
      <c r="C12" s="12" t="n">
        <v>38500</v>
      </c>
      <c r="D12" s="12" t="n">
        <v>43900</v>
      </c>
      <c r="E12" s="12" t="n">
        <v>46000</v>
      </c>
      <c r="F12" s="12" t="n">
        <v>44900</v>
      </c>
      <c r="G12" s="12" t="n">
        <v>49200</v>
      </c>
      <c r="H12" s="12" t="n">
        <v>50300</v>
      </c>
      <c r="I12" s="12" t="n">
        <v>48200</v>
      </c>
      <c r="J12" s="12" t="n">
        <v>51400</v>
      </c>
      <c r="K12" s="12" t="n">
        <v>53500</v>
      </c>
      <c r="L12" s="12" t="n">
        <v>55600</v>
      </c>
      <c r="M12" s="12" t="n">
        <v>62100</v>
      </c>
      <c r="N12" s="17" t="n">
        <f aca="false">SUM(B12:M12)</f>
        <v>584300</v>
      </c>
    </row>
    <row r="13" customFormat="false" ht="15" hidden="false" customHeight="false" outlineLevel="0" collapsed="false">
      <c r="A13" s="6" t="s">
        <v>45</v>
      </c>
      <c r="B13" s="12" t="n">
        <v>2000</v>
      </c>
      <c r="C13" s="12" t="n">
        <v>1500</v>
      </c>
      <c r="D13" s="12" t="n">
        <v>2500</v>
      </c>
      <c r="E13" s="12" t="n">
        <v>1800</v>
      </c>
      <c r="F13" s="12" t="n">
        <v>2200</v>
      </c>
      <c r="G13" s="12" t="n">
        <v>2000</v>
      </c>
      <c r="H13" s="12" t="n">
        <v>2400</v>
      </c>
      <c r="I13" s="12" t="n">
        <v>1900</v>
      </c>
      <c r="J13" s="12" t="n">
        <v>2300</v>
      </c>
      <c r="K13" s="12" t="n">
        <v>2100</v>
      </c>
      <c r="L13" s="12" t="n">
        <v>2600</v>
      </c>
      <c r="M13" s="12" t="n">
        <v>3000</v>
      </c>
      <c r="N13" s="17" t="n">
        <f aca="false">SUM(B13:M13)</f>
        <v>26300</v>
      </c>
    </row>
    <row r="14" customFormat="false" ht="15" hidden="false" customHeight="false" outlineLevel="0" collapsed="false">
      <c r="A14" s="6" t="s">
        <v>46</v>
      </c>
      <c r="B14" s="12" t="n">
        <v>0</v>
      </c>
      <c r="C14" s="12" t="n">
        <v>0</v>
      </c>
      <c r="D14" s="12" t="n">
        <v>0</v>
      </c>
      <c r="E14" s="12" t="n">
        <v>0</v>
      </c>
      <c r="F14" s="12" t="n">
        <v>20000</v>
      </c>
      <c r="G14" s="12" t="n">
        <v>0</v>
      </c>
      <c r="H14" s="12" t="n">
        <v>0</v>
      </c>
      <c r="I14" s="12" t="n">
        <v>0</v>
      </c>
      <c r="J14" s="12" t="n">
        <v>0</v>
      </c>
      <c r="K14" s="12" t="n">
        <v>0</v>
      </c>
      <c r="L14" s="12" t="n">
        <v>0</v>
      </c>
      <c r="M14" s="12" t="n">
        <v>0</v>
      </c>
      <c r="N14" s="17" t="n">
        <f aca="false">SUM(B14:M14)</f>
        <v>20000</v>
      </c>
    </row>
    <row r="15" customFormat="false" ht="15" hidden="false" customHeight="false" outlineLevel="0" collapsed="false">
      <c r="A15" s="18" t="s">
        <v>47</v>
      </c>
      <c r="B15" s="19" t="n">
        <f aca="false">SUM(B11:B14)</f>
        <v>87600</v>
      </c>
      <c r="C15" s="19" t="n">
        <f aca="false">SUM(C11:C14)</f>
        <v>88200</v>
      </c>
      <c r="D15" s="19" t="n">
        <f aca="false">SUM(D11:D14)</f>
        <v>96700</v>
      </c>
      <c r="E15" s="19" t="n">
        <f aca="false">SUM(E11:E14)</f>
        <v>94900</v>
      </c>
      <c r="F15" s="19" t="n">
        <f aca="false">SUM(F11:F14)</f>
        <v>120600</v>
      </c>
      <c r="G15" s="19" t="n">
        <f aca="false">SUM(G11:G14)</f>
        <v>106800</v>
      </c>
      <c r="H15" s="19" t="n">
        <f aca="false">SUM(H11:H14)</f>
        <v>105100</v>
      </c>
      <c r="I15" s="19" t="n">
        <f aca="false">SUM(I11:I14)</f>
        <v>104700</v>
      </c>
      <c r="J15" s="19" t="n">
        <f aca="false">SUM(J11:J14)</f>
        <v>110400</v>
      </c>
      <c r="K15" s="19" t="n">
        <f aca="false">SUM(K11:K14)</f>
        <v>114400</v>
      </c>
      <c r="L15" s="19" t="n">
        <f aca="false">SUM(L11:L14)</f>
        <v>122400</v>
      </c>
      <c r="M15" s="19" t="n">
        <f aca="false">SUM(M11:M14)</f>
        <v>137900</v>
      </c>
      <c r="N15" s="19" t="n">
        <f aca="false">SUM(N11:N14)</f>
        <v>1289700</v>
      </c>
    </row>
    <row r="16" customFormat="false" ht="15" hidden="false" customHeight="false" outlineLevel="0" collapsed="false">
      <c r="A16" s="3" t="s">
        <v>48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customFormat="false" ht="15" hidden="false" customHeight="false" outlineLevel="0" collapsed="false">
      <c r="A17" s="6" t="s">
        <v>49</v>
      </c>
      <c r="B17" s="12" t="n">
        <v>32400</v>
      </c>
      <c r="C17" s="12" t="n">
        <v>34200</v>
      </c>
      <c r="D17" s="12" t="n">
        <v>36000</v>
      </c>
      <c r="E17" s="12" t="n">
        <v>35100</v>
      </c>
      <c r="F17" s="12" t="n">
        <v>38700</v>
      </c>
      <c r="G17" s="12" t="n">
        <v>39600</v>
      </c>
      <c r="H17" s="12" t="n">
        <v>37800</v>
      </c>
      <c r="I17" s="12" t="n">
        <v>39600</v>
      </c>
      <c r="J17" s="12" t="n">
        <v>41400</v>
      </c>
      <c r="K17" s="12" t="n">
        <v>42300</v>
      </c>
      <c r="L17" s="12" t="n">
        <v>45900</v>
      </c>
      <c r="M17" s="12" t="n">
        <v>50400</v>
      </c>
      <c r="N17" s="17" t="n">
        <f aca="false">SUM(B17:M17)</f>
        <v>473400</v>
      </c>
    </row>
    <row r="18" customFormat="false" ht="15" hidden="false" customHeight="false" outlineLevel="0" collapsed="false">
      <c r="A18" s="6" t="s">
        <v>50</v>
      </c>
      <c r="B18" s="12" t="n">
        <v>30000</v>
      </c>
      <c r="C18" s="12" t="n">
        <v>30000</v>
      </c>
      <c r="D18" s="12" t="n">
        <v>30500</v>
      </c>
      <c r="E18" s="12" t="n">
        <v>30500</v>
      </c>
      <c r="F18" s="12" t="n">
        <v>31000</v>
      </c>
      <c r="G18" s="12" t="n">
        <v>31000</v>
      </c>
      <c r="H18" s="12" t="n">
        <v>31500</v>
      </c>
      <c r="I18" s="12" t="n">
        <v>31500</v>
      </c>
      <c r="J18" s="12" t="n">
        <v>32000</v>
      </c>
      <c r="K18" s="12" t="n">
        <v>32000</v>
      </c>
      <c r="L18" s="12" t="n">
        <v>32500</v>
      </c>
      <c r="M18" s="12" t="n">
        <v>36000</v>
      </c>
      <c r="N18" s="17" t="n">
        <f aca="false">SUM(B18:M18)</f>
        <v>378500</v>
      </c>
    </row>
    <row r="19" customFormat="false" ht="15" hidden="false" customHeight="false" outlineLevel="0" collapsed="false">
      <c r="A19" s="6" t="s">
        <v>51</v>
      </c>
      <c r="B19" s="12" t="n">
        <v>9000</v>
      </c>
      <c r="C19" s="12" t="n">
        <v>9500</v>
      </c>
      <c r="D19" s="12" t="n">
        <v>10000</v>
      </c>
      <c r="E19" s="12" t="n">
        <v>9800</v>
      </c>
      <c r="F19" s="12" t="n">
        <v>10500</v>
      </c>
      <c r="G19" s="12" t="n">
        <v>11000</v>
      </c>
      <c r="H19" s="12" t="n">
        <v>10500</v>
      </c>
      <c r="I19" s="12" t="n">
        <v>10800</v>
      </c>
      <c r="J19" s="12" t="n">
        <v>11200</v>
      </c>
      <c r="K19" s="12" t="n">
        <v>11500</v>
      </c>
      <c r="L19" s="12" t="n">
        <v>12500</v>
      </c>
      <c r="M19" s="12" t="n">
        <v>14000</v>
      </c>
      <c r="N19" s="17" t="n">
        <f aca="false">SUM(B19:M19)</f>
        <v>130300</v>
      </c>
    </row>
    <row r="20" customFormat="false" ht="15" hidden="false" customHeight="false" outlineLevel="0" collapsed="false">
      <c r="A20" s="6" t="s">
        <v>52</v>
      </c>
      <c r="B20" s="12" t="n">
        <v>6000</v>
      </c>
      <c r="C20" s="12" t="n">
        <v>6000</v>
      </c>
      <c r="D20" s="12" t="n">
        <v>6000</v>
      </c>
      <c r="E20" s="12" t="n">
        <v>6000</v>
      </c>
      <c r="F20" s="12" t="n">
        <v>6000</v>
      </c>
      <c r="G20" s="12" t="n">
        <v>6000</v>
      </c>
      <c r="H20" s="12" t="n">
        <v>6000</v>
      </c>
      <c r="I20" s="12" t="n">
        <v>6000</v>
      </c>
      <c r="J20" s="12" t="n">
        <v>6000</v>
      </c>
      <c r="K20" s="12" t="n">
        <v>6000</v>
      </c>
      <c r="L20" s="12" t="n">
        <v>6000</v>
      </c>
      <c r="M20" s="12" t="n">
        <v>6000</v>
      </c>
      <c r="N20" s="17" t="n">
        <f aca="false">SUM(B20:M20)</f>
        <v>72000</v>
      </c>
    </row>
    <row r="21" customFormat="false" ht="15" hidden="false" customHeight="false" outlineLevel="0" collapsed="false">
      <c r="A21" s="6" t="s">
        <v>53</v>
      </c>
      <c r="B21" s="12" t="n">
        <v>3500</v>
      </c>
      <c r="C21" s="12" t="n">
        <v>3500</v>
      </c>
      <c r="D21" s="12" t="n">
        <v>4000</v>
      </c>
      <c r="E21" s="12" t="n">
        <v>3000</v>
      </c>
      <c r="F21" s="12" t="n">
        <v>4500</v>
      </c>
      <c r="G21" s="12" t="n">
        <v>4000</v>
      </c>
      <c r="H21" s="12" t="n">
        <v>3500</v>
      </c>
      <c r="I21" s="12" t="n">
        <v>4000</v>
      </c>
      <c r="J21" s="12" t="n">
        <v>4500</v>
      </c>
      <c r="K21" s="12" t="n">
        <v>5000</v>
      </c>
      <c r="L21" s="12" t="n">
        <v>6000</v>
      </c>
      <c r="M21" s="12" t="n">
        <v>7000</v>
      </c>
      <c r="N21" s="17" t="n">
        <f aca="false">SUM(B21:M21)</f>
        <v>52500</v>
      </c>
    </row>
    <row r="22" customFormat="false" ht="15" hidden="false" customHeight="false" outlineLevel="0" collapsed="false">
      <c r="A22" s="6" t="s">
        <v>54</v>
      </c>
      <c r="B22" s="12" t="n">
        <v>5000</v>
      </c>
      <c r="C22" s="12" t="n">
        <v>5200</v>
      </c>
      <c r="D22" s="12" t="n">
        <v>5100</v>
      </c>
      <c r="E22" s="12" t="n">
        <v>5300</v>
      </c>
      <c r="F22" s="12" t="n">
        <v>5200</v>
      </c>
      <c r="G22" s="12" t="n">
        <v>5400</v>
      </c>
      <c r="H22" s="12" t="n">
        <v>5300</v>
      </c>
      <c r="I22" s="12" t="n">
        <v>5500</v>
      </c>
      <c r="J22" s="12" t="n">
        <v>5400</v>
      </c>
      <c r="K22" s="12" t="n">
        <v>5600</v>
      </c>
      <c r="L22" s="12" t="n">
        <v>5700</v>
      </c>
      <c r="M22" s="12" t="n">
        <v>6000</v>
      </c>
      <c r="N22" s="17" t="n">
        <f aca="false">SUM(B22:M22)</f>
        <v>64700</v>
      </c>
    </row>
    <row r="23" customFormat="false" ht="15" hidden="false" customHeight="false" outlineLevel="0" collapsed="false">
      <c r="A23" s="6" t="s">
        <v>55</v>
      </c>
      <c r="B23" s="12" t="n">
        <v>4500</v>
      </c>
      <c r="C23" s="12" t="n">
        <v>4500</v>
      </c>
      <c r="D23" s="12" t="n">
        <v>4500</v>
      </c>
      <c r="E23" s="12" t="n">
        <v>4500</v>
      </c>
      <c r="F23" s="12" t="n">
        <v>4500</v>
      </c>
      <c r="G23" s="12" t="n">
        <v>4500</v>
      </c>
      <c r="H23" s="12" t="n">
        <v>4500</v>
      </c>
      <c r="I23" s="12" t="n">
        <v>4500</v>
      </c>
      <c r="J23" s="12" t="n">
        <v>4500</v>
      </c>
      <c r="K23" s="12" t="n">
        <v>4500</v>
      </c>
      <c r="L23" s="12" t="n">
        <v>4500</v>
      </c>
      <c r="M23" s="12" t="n">
        <v>4500</v>
      </c>
      <c r="N23" s="17" t="n">
        <f aca="false">SUM(B23:M23)</f>
        <v>54000</v>
      </c>
    </row>
    <row r="24" customFormat="false" ht="15" hidden="false" customHeight="false" outlineLevel="0" collapsed="false">
      <c r="A24" s="6" t="s">
        <v>56</v>
      </c>
      <c r="B24" s="12" t="n">
        <v>1500</v>
      </c>
      <c r="C24" s="12" t="n">
        <v>800</v>
      </c>
      <c r="D24" s="12" t="n">
        <v>2000</v>
      </c>
      <c r="E24" s="12" t="n">
        <v>1000</v>
      </c>
      <c r="F24" s="12" t="n">
        <v>1200</v>
      </c>
      <c r="G24" s="12" t="n">
        <v>900</v>
      </c>
      <c r="H24" s="12" t="n">
        <v>1800</v>
      </c>
      <c r="I24" s="12" t="n">
        <v>1000</v>
      </c>
      <c r="J24" s="12" t="n">
        <v>1100</v>
      </c>
      <c r="K24" s="12" t="n">
        <v>900</v>
      </c>
      <c r="L24" s="12" t="n">
        <v>1500</v>
      </c>
      <c r="M24" s="12" t="n">
        <v>2500</v>
      </c>
      <c r="N24" s="17" t="n">
        <f aca="false">SUM(B24:M24)</f>
        <v>16200</v>
      </c>
    </row>
    <row r="25" customFormat="false" ht="15" hidden="false" customHeight="false" outlineLevel="0" collapsed="false">
      <c r="A25" s="18" t="s">
        <v>57</v>
      </c>
      <c r="B25" s="19" t="n">
        <f aca="false">SUM(B17:B24)</f>
        <v>91900</v>
      </c>
      <c r="C25" s="19" t="n">
        <f aca="false">SUM(C17:C24)</f>
        <v>93700</v>
      </c>
      <c r="D25" s="19" t="n">
        <f aca="false">SUM(D17:D24)</f>
        <v>98100</v>
      </c>
      <c r="E25" s="19" t="n">
        <f aca="false">SUM(E17:E24)</f>
        <v>95200</v>
      </c>
      <c r="F25" s="19" t="n">
        <f aca="false">SUM(F17:F24)</f>
        <v>101600</v>
      </c>
      <c r="G25" s="19" t="n">
        <f aca="false">SUM(G17:G24)</f>
        <v>102400</v>
      </c>
      <c r="H25" s="19" t="n">
        <f aca="false">SUM(H17:H24)</f>
        <v>100900</v>
      </c>
      <c r="I25" s="19" t="n">
        <f aca="false">SUM(I17:I24)</f>
        <v>102900</v>
      </c>
      <c r="J25" s="19" t="n">
        <f aca="false">SUM(J17:J24)</f>
        <v>106100</v>
      </c>
      <c r="K25" s="19" t="n">
        <f aca="false">SUM(K17:K24)</f>
        <v>107800</v>
      </c>
      <c r="L25" s="19" t="n">
        <f aca="false">SUM(L17:L24)</f>
        <v>114600</v>
      </c>
      <c r="M25" s="19" t="n">
        <f aca="false">SUM(M17:M24)</f>
        <v>126400</v>
      </c>
      <c r="N25" s="19" t="n">
        <f aca="false">SUM(N17:N24)</f>
        <v>1241600</v>
      </c>
    </row>
    <row r="27" customFormat="false" ht="15" hidden="false" customHeight="false" outlineLevel="0" collapsed="false">
      <c r="A27" s="10" t="s">
        <v>58</v>
      </c>
      <c r="B27" s="20" t="n">
        <f aca="false">B15-B25</f>
        <v>-4300</v>
      </c>
      <c r="C27" s="20" t="n">
        <f aca="false">C15-C25</f>
        <v>-5500</v>
      </c>
      <c r="D27" s="20" t="n">
        <f aca="false">D15-D25</f>
        <v>-1400</v>
      </c>
      <c r="E27" s="20" t="n">
        <f aca="false">E15-E25</f>
        <v>-300</v>
      </c>
      <c r="F27" s="20" t="n">
        <f aca="false">F15-F25</f>
        <v>19000</v>
      </c>
      <c r="G27" s="20" t="n">
        <f aca="false">G15-G25</f>
        <v>4400</v>
      </c>
      <c r="H27" s="20" t="n">
        <f aca="false">H15-H25</f>
        <v>4200</v>
      </c>
      <c r="I27" s="20" t="n">
        <f aca="false">I15-I25</f>
        <v>1800</v>
      </c>
      <c r="J27" s="20" t="n">
        <f aca="false">J15-J25</f>
        <v>4300</v>
      </c>
      <c r="K27" s="20" t="n">
        <f aca="false">K15-K25</f>
        <v>6600</v>
      </c>
      <c r="L27" s="20" t="n">
        <f aca="false">L15-L25</f>
        <v>7800</v>
      </c>
      <c r="M27" s="20" t="n">
        <f aca="false">M15-M25</f>
        <v>11500</v>
      </c>
      <c r="N27" s="20" t="n">
        <f aca="false">N15-N25</f>
        <v>48100</v>
      </c>
    </row>
    <row r="28" customFormat="false" ht="15" hidden="false" customHeight="false" outlineLevel="0" collapsed="false">
      <c r="A28" s="6" t="s">
        <v>59</v>
      </c>
      <c r="B28" s="21" t="n">
        <f aca="false">$B$6</f>
        <v>25000</v>
      </c>
      <c r="C28" s="21" t="n">
        <f aca="false">B29</f>
        <v>20700</v>
      </c>
      <c r="D28" s="21" t="n">
        <f aca="false">C29</f>
        <v>15200</v>
      </c>
      <c r="E28" s="21" t="n">
        <f aca="false">D29</f>
        <v>13800</v>
      </c>
      <c r="F28" s="21" t="n">
        <f aca="false">E29</f>
        <v>13500</v>
      </c>
      <c r="G28" s="21" t="n">
        <f aca="false">F29</f>
        <v>32500</v>
      </c>
      <c r="H28" s="21" t="n">
        <f aca="false">G29</f>
        <v>36900</v>
      </c>
      <c r="I28" s="21" t="n">
        <f aca="false">H29</f>
        <v>41100</v>
      </c>
      <c r="J28" s="21" t="n">
        <f aca="false">I29</f>
        <v>42900</v>
      </c>
      <c r="K28" s="21" t="n">
        <f aca="false">J29</f>
        <v>47200</v>
      </c>
      <c r="L28" s="21" t="n">
        <f aca="false">K29</f>
        <v>53800</v>
      </c>
      <c r="M28" s="21" t="n">
        <f aca="false">L29</f>
        <v>61600</v>
      </c>
      <c r="N28" s="17" t="n">
        <f aca="false">B28</f>
        <v>25000</v>
      </c>
    </row>
    <row r="29" customFormat="false" ht="15" hidden="false" customHeight="false" outlineLevel="0" collapsed="false">
      <c r="A29" s="7" t="s">
        <v>60</v>
      </c>
      <c r="B29" s="22" t="n">
        <f aca="false">B28+B27</f>
        <v>20700</v>
      </c>
      <c r="C29" s="22" t="n">
        <f aca="false">C28+C27</f>
        <v>15200</v>
      </c>
      <c r="D29" s="22" t="n">
        <f aca="false">D28+D27</f>
        <v>13800</v>
      </c>
      <c r="E29" s="22" t="n">
        <f aca="false">E28+E27</f>
        <v>13500</v>
      </c>
      <c r="F29" s="22" t="n">
        <f aca="false">F28+F27</f>
        <v>32500</v>
      </c>
      <c r="G29" s="22" t="n">
        <f aca="false">G28+G27</f>
        <v>36900</v>
      </c>
      <c r="H29" s="22" t="n">
        <f aca="false">H28+H27</f>
        <v>41100</v>
      </c>
      <c r="I29" s="22" t="n">
        <f aca="false">I28+I27</f>
        <v>42900</v>
      </c>
      <c r="J29" s="22" t="n">
        <f aca="false">J28+J27</f>
        <v>47200</v>
      </c>
      <c r="K29" s="22" t="n">
        <f aca="false">K28+K27</f>
        <v>53800</v>
      </c>
      <c r="L29" s="22" t="n">
        <f aca="false">L28+L27</f>
        <v>61600</v>
      </c>
      <c r="M29" s="22" t="n">
        <f aca="false">M28+M27</f>
        <v>73100</v>
      </c>
      <c r="N29" s="22" t="n">
        <f aca="false">M29</f>
        <v>73100</v>
      </c>
    </row>
    <row r="30" customFormat="false" ht="15" hidden="false" customHeight="false" outlineLevel="0" collapsed="false">
      <c r="A30" s="6" t="s">
        <v>61</v>
      </c>
      <c r="B30" s="21" t="n">
        <f aca="false">B29-$B$7</f>
        <v>5700</v>
      </c>
      <c r="C30" s="21" t="n">
        <f aca="false">C29-$B$7</f>
        <v>200</v>
      </c>
      <c r="D30" s="21" t="n">
        <f aca="false">D29-$B$7</f>
        <v>-1200</v>
      </c>
      <c r="E30" s="21" t="n">
        <f aca="false">E29-$B$7</f>
        <v>-1500</v>
      </c>
      <c r="F30" s="21" t="n">
        <f aca="false">F29-$B$7</f>
        <v>17500</v>
      </c>
      <c r="G30" s="21" t="n">
        <f aca="false">G29-$B$7</f>
        <v>21900</v>
      </c>
      <c r="H30" s="21" t="n">
        <f aca="false">H29-$B$7</f>
        <v>26100</v>
      </c>
      <c r="I30" s="21" t="n">
        <f aca="false">I29-$B$7</f>
        <v>27900</v>
      </c>
      <c r="J30" s="21" t="n">
        <f aca="false">J29-$B$7</f>
        <v>32200</v>
      </c>
      <c r="K30" s="21" t="n">
        <f aca="false">K29-$B$7</f>
        <v>38800</v>
      </c>
      <c r="L30" s="21" t="n">
        <f aca="false">L29-$B$7</f>
        <v>46600</v>
      </c>
      <c r="M30" s="21" t="n">
        <f aca="false">M29-$B$7</f>
        <v>58100</v>
      </c>
    </row>
    <row r="31" customFormat="false" ht="15" hidden="false" customHeight="false" outlineLevel="0" collapsed="false">
      <c r="A31" s="6" t="s">
        <v>62</v>
      </c>
      <c r="B31" s="23" t="str">
        <f aca="false">IF(B29&lt;0,"Negativo",IF(B29&lt;$B$7,"Abaixo do mínimo","OK"))</f>
        <v>OK</v>
      </c>
      <c r="C31" s="23" t="str">
        <f aca="false">IF(C29&lt;0,"Negativo",IF(C29&lt;$B$7,"Abaixo do mínimo","OK"))</f>
        <v>OK</v>
      </c>
      <c r="D31" s="23" t="str">
        <f aca="false">IF(D29&lt;0,"Negativo",IF(D29&lt;$B$7,"Abaixo do mínimo","OK"))</f>
        <v>Abaixo do mínimo</v>
      </c>
      <c r="E31" s="23" t="str">
        <f aca="false">IF(E29&lt;0,"Negativo",IF(E29&lt;$B$7,"Abaixo do mínimo","OK"))</f>
        <v>Abaixo do mínimo</v>
      </c>
      <c r="F31" s="23" t="str">
        <f aca="false">IF(F29&lt;0,"Negativo",IF(F29&lt;$B$7,"Abaixo do mínimo","OK"))</f>
        <v>OK</v>
      </c>
      <c r="G31" s="23" t="str">
        <f aca="false">IF(G29&lt;0,"Negativo",IF(G29&lt;$B$7,"Abaixo do mínimo","OK"))</f>
        <v>OK</v>
      </c>
      <c r="H31" s="23" t="str">
        <f aca="false">IF(H29&lt;0,"Negativo",IF(H29&lt;$B$7,"Abaixo do mínimo","OK"))</f>
        <v>OK</v>
      </c>
      <c r="I31" s="23" t="str">
        <f aca="false">IF(I29&lt;0,"Negativo",IF(I29&lt;$B$7,"Abaixo do mínimo","OK"))</f>
        <v>OK</v>
      </c>
      <c r="J31" s="23" t="str">
        <f aca="false">IF(J29&lt;0,"Negativo",IF(J29&lt;$B$7,"Abaixo do mínimo","OK"))</f>
        <v>OK</v>
      </c>
      <c r="K31" s="23" t="str">
        <f aca="false">IF(K29&lt;0,"Negativo",IF(K29&lt;$B$7,"Abaixo do mínimo","OK"))</f>
        <v>OK</v>
      </c>
      <c r="L31" s="23" t="str">
        <f aca="false">IF(L29&lt;0,"Negativo",IF(L29&lt;$B$7,"Abaixo do mínimo","OK"))</f>
        <v>OK</v>
      </c>
      <c r="M31" s="23" t="str">
        <f aca="false">IF(M29&lt;0,"Negativo",IF(M29&lt;$B$7,"Abaixo do mínimo","OK"))</f>
        <v>OK</v>
      </c>
    </row>
    <row r="32" customFormat="false" ht="15" hidden="false" customHeight="false" outlineLevel="0" collapsed="false">
      <c r="A32" s="6" t="s">
        <v>63</v>
      </c>
      <c r="B32" s="24" t="n">
        <f aca="false">IF(B25=0,0,B29/B25)</f>
        <v>0.225244831338411</v>
      </c>
      <c r="C32" s="24" t="n">
        <f aca="false">IF(C25=0,0,C29/C25)</f>
        <v>0.16221985058698</v>
      </c>
      <c r="D32" s="24" t="n">
        <f aca="false">IF(D25=0,0,D29/D25)</f>
        <v>0.140672782874618</v>
      </c>
      <c r="E32" s="24" t="n">
        <f aca="false">IF(E25=0,0,E29/E25)</f>
        <v>0.141806722689076</v>
      </c>
      <c r="F32" s="24" t="n">
        <f aca="false">IF(F25=0,0,F29/F25)</f>
        <v>0.31988188976378</v>
      </c>
      <c r="G32" s="24" t="n">
        <f aca="false">IF(G25=0,0,G29/G25)</f>
        <v>0.3603515625</v>
      </c>
      <c r="H32" s="24" t="n">
        <f aca="false">IF(H25=0,0,H29/H25)</f>
        <v>0.407333994053518</v>
      </c>
      <c r="I32" s="24" t="n">
        <f aca="false">IF(I25=0,0,I29/I25)</f>
        <v>0.416909620991254</v>
      </c>
      <c r="J32" s="24" t="n">
        <f aca="false">IF(J25=0,0,J29/J25)</f>
        <v>0.444863336475024</v>
      </c>
      <c r="K32" s="24" t="n">
        <f aca="false">IF(K25=0,0,K29/K25)</f>
        <v>0.499072356215213</v>
      </c>
      <c r="L32" s="24" t="n">
        <f aca="false">IF(L25=0,0,L29/L25)</f>
        <v>0.537521815008726</v>
      </c>
      <c r="M32" s="24" t="n">
        <f aca="false">IF(M25=0,0,M29/M25)</f>
        <v>0.578322784810127</v>
      </c>
    </row>
    <row r="34" customFormat="false" ht="15" hidden="false" customHeight="false" outlineLevel="0" collapsed="false">
      <c r="A34" s="2" t="s">
        <v>64</v>
      </c>
    </row>
  </sheetData>
  <conditionalFormatting sqref="B31:M31">
    <cfRule type="expression" priority="2" aboveAverage="0" equalAverage="0" bottom="0" percent="0" rank="0" text="" dxfId="0">
      <formula>B31="Negativo"</formula>
    </cfRule>
    <cfRule type="expression" priority="3" aboveAverage="0" equalAverage="0" bottom="0" percent="0" rank="0" text="" dxfId="1">
      <formula>B31="Abaixo do mínimo"</formula>
    </cfRule>
    <cfRule type="expression" priority="4" aboveAverage="0" equalAverage="0" bottom="0" percent="0" rank="0" text="" dxfId="2">
      <formula>B31="OK"</formula>
    </cfRule>
  </conditionalFormatting>
  <conditionalFormatting sqref="B29:M29">
    <cfRule type="expression" priority="5" aboveAverage="0" equalAverage="0" bottom="0" percent="0" rank="0" text="" dxfId="3">
      <formula>B29&lt;0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&amp;Chellyarvieira.com.br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2026-11-02T01:10:38Z</dcterms:created>
  <dc:creator>openpyxl</dc:creator>
  <dc:description/>
  <dc:language>en-US</dc:language>
  <cp:lastModifiedBy/>
  <dcterms:modified xsi:type="dcterms:W3CDTF">2026-11-01T22:10:41Z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